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708" windowWidth="15576" windowHeight="7308"/>
  </bookViews>
  <sheets>
    <sheet name="Annexure A1" sheetId="2" r:id="rId1"/>
  </sheets>
  <definedNames>
    <definedName name="_xlnm.Print_Area" localSheetId="0">'Annexure A1'!$A$1:$X$28</definedName>
    <definedName name="_xlnm.Print_Titles" localSheetId="0">'Annexure A1'!$2:$2</definedName>
  </definedNames>
  <calcPr calcId="145621"/>
</workbook>
</file>

<file path=xl/calcChain.xml><?xml version="1.0" encoding="utf-8"?>
<calcChain xmlns="http://schemas.openxmlformats.org/spreadsheetml/2006/main">
  <c r="V27" i="2" l="1"/>
  <c r="O27" i="2"/>
  <c r="Q27" i="2"/>
  <c r="S27" i="2"/>
  <c r="T27" i="2"/>
  <c r="R27" i="2"/>
  <c r="P27" i="2"/>
  <c r="I27" i="2"/>
  <c r="N27" i="2"/>
  <c r="M27" i="2" s="1"/>
  <c r="X27" i="2" l="1"/>
  <c r="W27" i="2"/>
  <c r="W11" i="2" l="1"/>
  <c r="T12" i="2"/>
  <c r="R12" i="2"/>
  <c r="P12" i="2"/>
  <c r="T14" i="2"/>
  <c r="R14" i="2"/>
  <c r="P14" i="2"/>
  <c r="V18" i="2" l="1"/>
  <c r="T18" i="2"/>
  <c r="R18" i="2"/>
  <c r="P18" i="2"/>
  <c r="N18" i="2"/>
  <c r="U27" i="2"/>
  <c r="K27" i="2"/>
  <c r="J27" i="2"/>
  <c r="X21" i="2" l="1"/>
  <c r="T21" i="2"/>
  <c r="R21" i="2"/>
  <c r="P21" i="2"/>
  <c r="N21" i="2"/>
  <c r="W20" i="2" l="1"/>
  <c r="T20" i="2"/>
  <c r="R20" i="2"/>
  <c r="P20" i="2"/>
  <c r="N20" i="2"/>
  <c r="V19" i="2"/>
  <c r="T19" i="2"/>
  <c r="R19" i="2"/>
  <c r="P19" i="2"/>
  <c r="N19" i="2"/>
  <c r="V17" i="2"/>
  <c r="T17" i="2"/>
  <c r="R17" i="2"/>
  <c r="P17" i="2"/>
  <c r="N17" i="2"/>
  <c r="W16" i="2"/>
  <c r="T16" i="2"/>
  <c r="R16" i="2"/>
  <c r="P16" i="2"/>
  <c r="N16" i="2"/>
  <c r="V15" i="2"/>
  <c r="T15" i="2"/>
  <c r="R15" i="2"/>
  <c r="P15" i="2"/>
  <c r="X7" i="2" l="1"/>
  <c r="T7" i="2"/>
  <c r="R7" i="2"/>
  <c r="P7" i="2"/>
  <c r="N7" i="2"/>
  <c r="T5" i="2"/>
  <c r="R5" i="2"/>
  <c r="P5" i="2"/>
  <c r="N5" i="2"/>
  <c r="V26" i="2" l="1"/>
  <c r="T26" i="2"/>
  <c r="R26" i="2"/>
  <c r="P26" i="2"/>
  <c r="N26" i="2"/>
  <c r="X22" i="2"/>
  <c r="W23" i="2"/>
  <c r="W28" i="2" s="1"/>
  <c r="V24" i="2"/>
  <c r="V25" i="2"/>
  <c r="T25" i="2"/>
  <c r="R25" i="2"/>
  <c r="P25" i="2"/>
  <c r="N25" i="2"/>
  <c r="T24" i="2"/>
  <c r="R24" i="2"/>
  <c r="P24" i="2"/>
  <c r="N24" i="2"/>
  <c r="T23" i="2"/>
  <c r="R23" i="2"/>
  <c r="P23" i="2"/>
  <c r="N23" i="2"/>
  <c r="T22" i="2"/>
  <c r="R22" i="2"/>
  <c r="P22" i="2"/>
  <c r="N22" i="2"/>
  <c r="N15" i="2" l="1"/>
  <c r="V14" i="2"/>
  <c r="T9" i="2"/>
  <c r="R9" i="2"/>
  <c r="P9" i="2"/>
  <c r="N9" i="2"/>
  <c r="V13" i="2"/>
  <c r="T13" i="2"/>
  <c r="R13" i="2"/>
  <c r="P13" i="2"/>
  <c r="N13" i="2"/>
  <c r="X12" i="2"/>
  <c r="X28" i="2" s="1"/>
  <c r="N12" i="2"/>
  <c r="T11" i="2"/>
  <c r="R11" i="2"/>
  <c r="P11" i="2"/>
  <c r="N11" i="2"/>
  <c r="W10" i="2"/>
  <c r="T10" i="2"/>
  <c r="R10" i="2"/>
  <c r="P10" i="2"/>
  <c r="N10" i="2"/>
  <c r="W9" i="2"/>
  <c r="V28" i="2" l="1"/>
  <c r="V8" i="2"/>
  <c r="T8" i="2"/>
  <c r="R8" i="2"/>
  <c r="P8" i="2"/>
  <c r="N8" i="2"/>
  <c r="V6" i="2"/>
  <c r="T6" i="2"/>
  <c r="R6" i="2"/>
  <c r="P6" i="2"/>
  <c r="N6" i="2"/>
  <c r="X5" i="2"/>
  <c r="V4" i="2"/>
  <c r="T4" i="2"/>
  <c r="R4" i="2"/>
  <c r="P4" i="2"/>
  <c r="N4" i="2"/>
  <c r="V3" i="2"/>
  <c r="T3" i="2"/>
  <c r="R3" i="2"/>
  <c r="P3" i="2"/>
  <c r="N3" i="2"/>
</calcChain>
</file>

<file path=xl/sharedStrings.xml><?xml version="1.0" encoding="utf-8"?>
<sst xmlns="http://schemas.openxmlformats.org/spreadsheetml/2006/main" count="232" uniqueCount="148">
  <si>
    <t>Vote Number</t>
  </si>
  <si>
    <t>SCM Process</t>
  </si>
  <si>
    <t xml:space="preserve">Project Description </t>
  </si>
  <si>
    <t>Date Awarded</t>
  </si>
  <si>
    <t xml:space="preserve">Service Providers </t>
  </si>
  <si>
    <t>Order Date</t>
  </si>
  <si>
    <t>Order No.</t>
  </si>
  <si>
    <t>Amount Including VAT</t>
  </si>
  <si>
    <t>% HDI</t>
  </si>
  <si>
    <t>HDI Amount</t>
  </si>
  <si>
    <t>Women Amount</t>
  </si>
  <si>
    <t>Youth Amount</t>
  </si>
  <si>
    <t>Disabled Amount</t>
  </si>
  <si>
    <t>Waterberg</t>
  </si>
  <si>
    <t>Limpopo</t>
  </si>
  <si>
    <t>National</t>
  </si>
  <si>
    <t>CSSS</t>
  </si>
  <si>
    <t>'MC006       015174</t>
  </si>
  <si>
    <t>OPEN TENDER</t>
  </si>
  <si>
    <t>'01675 BADIREDI TRAVEL CC</t>
  </si>
  <si>
    <t>EMO</t>
  </si>
  <si>
    <t>'MC004       015174</t>
  </si>
  <si>
    <t>PED</t>
  </si>
  <si>
    <t>'MC005       015174</t>
  </si>
  <si>
    <t>ID</t>
  </si>
  <si>
    <t>'MC003       015174</t>
  </si>
  <si>
    <t>'MC009       015127</t>
  </si>
  <si>
    <t>CONFERENCE VENUE AND ACCOMMODATIO</t>
  </si>
  <si>
    <t>#</t>
  </si>
  <si>
    <t>LIMITED BIDDING</t>
  </si>
  <si>
    <t>Dpt</t>
  </si>
  <si>
    <t>% disabled</t>
  </si>
  <si>
    <t>Quotes</t>
  </si>
  <si>
    <t>Health</t>
  </si>
  <si>
    <t>% women</t>
  </si>
  <si>
    <t>% youth</t>
  </si>
  <si>
    <t>% LOCALITY</t>
  </si>
  <si>
    <t>Amount Excl VAT</t>
  </si>
  <si>
    <t>'02281 SEMPHATLHENG CLEANING SERVICES</t>
  </si>
  <si>
    <t>'001164</t>
  </si>
  <si>
    <t>30/10/2012</t>
  </si>
  <si>
    <t>2 X 65 SEATERS FROM LEPHALALE TO GA</t>
  </si>
  <si>
    <t>MC006       015174</t>
  </si>
  <si>
    <t>'00592 MASELLO NGOAKO &amp; ASSOCIATES CC</t>
  </si>
  <si>
    <t>'001155</t>
  </si>
  <si>
    <t>100X ROUND TABLES AND D</t>
  </si>
  <si>
    <t>'001167</t>
  </si>
  <si>
    <t>REGISTRATION-SUPPLY CHAIN MANAGEMENT COURSE  G. MATLOU REF  P000</t>
  </si>
  <si>
    <t>MC003      015139</t>
  </si>
  <si>
    <t xml:space="preserve">Hatfield (National) </t>
  </si>
  <si>
    <t>'01483 MAMOLIKI AND PHUTI TRADING ENT</t>
  </si>
  <si>
    <t>17/10/2012</t>
  </si>
  <si>
    <t>'001102</t>
  </si>
  <si>
    <t>MARQUEE TENTS FOR 1000 PEOPLE700 CHAI</t>
  </si>
  <si>
    <t>Mokopane(Waterberg)</t>
  </si>
  <si>
    <t xml:space="preserve">REGISTRATION - ELMDP FOR MOREMI AND BALOYI  </t>
  </si>
  <si>
    <t>MC006       015133</t>
  </si>
  <si>
    <t>31/10/2012</t>
  </si>
  <si>
    <t>'001177</t>
  </si>
  <si>
    <t>'21157 REFILOE TRADING</t>
  </si>
  <si>
    <t>26/10/2012</t>
  </si>
  <si>
    <t>'001137</t>
  </si>
  <si>
    <t>TENTSCHAIRSTOILETS AND TABLES -PPP EVENT 27 OCTO</t>
  </si>
  <si>
    <t>Regorogile(Waterberg)</t>
  </si>
  <si>
    <t>'02493 GO BIG GO HOME PLUMBING</t>
  </si>
  <si>
    <t>8/10/2012</t>
  </si>
  <si>
    <t xml:space="preserve">WATER RETICULATION -ABATTOIR  </t>
  </si>
  <si>
    <t>'001076</t>
  </si>
  <si>
    <t>Superbia(Limpopo)</t>
  </si>
  <si>
    <t>1/10/2012</t>
  </si>
  <si>
    <t>'001041</t>
  </si>
  <si>
    <t>Bendor(Limpopo)</t>
  </si>
  <si>
    <t>100 X CONFERENCE PACKAGE -LAU</t>
  </si>
  <si>
    <t>'001043</t>
  </si>
  <si>
    <t>'21124 NOSA PTY LTD</t>
  </si>
  <si>
    <t>'001166</t>
  </si>
  <si>
    <t>'MC003       015139</t>
  </si>
  <si>
    <t xml:space="preserve">REGISTRATION-TRAINING INTRO SAMTRAC 15 LEANERS  </t>
  </si>
  <si>
    <t>Centurion(National)</t>
  </si>
  <si>
    <t>'21154 MAKALA GENERAL TRADING</t>
  </si>
  <si>
    <t>'MC009       015102</t>
  </si>
  <si>
    <t>25/10/2012</t>
  </si>
  <si>
    <t>'001121</t>
  </si>
  <si>
    <t>Mookgophong(Waterberg)</t>
  </si>
  <si>
    <t>'01969 NABOOM TOYOTA</t>
  </si>
  <si>
    <t>'001131</t>
  </si>
  <si>
    <t>'21161 SAMOTHOKESAGEGE TRADING &amp; SERV</t>
  </si>
  <si>
    <t xml:space="preserve">2X 600L 40BARS SKID UNITS  </t>
  </si>
  <si>
    <t>'001200</t>
  </si>
  <si>
    <t>'MC008       015174</t>
  </si>
  <si>
    <t>'17409 RISMAT ENGINEERING &amp; MINING SU</t>
  </si>
  <si>
    <t xml:space="preserve">FIRE SUPPRESSION SYSTEM  </t>
  </si>
  <si>
    <t>30/11/2012</t>
  </si>
  <si>
    <t>'001297</t>
  </si>
  <si>
    <t>'20872 REARABELENG TRADING &amp; PROJECTS</t>
  </si>
  <si>
    <t>27/11/2012</t>
  </si>
  <si>
    <t>'001275</t>
  </si>
  <si>
    <t>'01972 WATERBERG CHAMBER OF COMMERCE</t>
  </si>
  <si>
    <t>15/11/2012</t>
  </si>
  <si>
    <t>'001218</t>
  </si>
  <si>
    <t>'01830 WATERBERG BIOSPHERE RESERVE</t>
  </si>
  <si>
    <t>13/11/2012</t>
  </si>
  <si>
    <t>'001210</t>
  </si>
  <si>
    <t>LEDET GRANT FUNDING</t>
  </si>
  <si>
    <t>'02456 PHAKAMA KNIGHT PIESOLD (PTYLTD</t>
  </si>
  <si>
    <t>23/11/2012</t>
  </si>
  <si>
    <t>'001255</t>
  </si>
  <si>
    <t>'02545 STAINLESS STEEL DESIGNS CC</t>
  </si>
  <si>
    <t>22/11/2012</t>
  </si>
  <si>
    <t>'001250</t>
  </si>
  <si>
    <t xml:space="preserve">CONFERENCE PACKAGE-GOLF AND LIFE SKILL DEV FOR YOUTH  </t>
  </si>
  <si>
    <t>'00235 HUMAN COMMUNICATION (PTY) LTD</t>
  </si>
  <si>
    <t>'MC003       015101</t>
  </si>
  <si>
    <t xml:space="preserve">ADVERTS-MANAGER PED; DM PED AND COMMUITTE OFFICER </t>
  </si>
  <si>
    <t>'001311</t>
  </si>
  <si>
    <t>18/12/2012</t>
  </si>
  <si>
    <t>ACCOMMODATION FOR SPORTS OFFICIALS ATTENDING -LEVEL 01 C</t>
  </si>
  <si>
    <t>'001352</t>
  </si>
  <si>
    <t>'001315</t>
  </si>
  <si>
    <t>'00445 M J MAKWELA'S TENT</t>
  </si>
  <si>
    <t>'02582 KELETSHEPILE TRADING ENTERPRIS</t>
  </si>
  <si>
    <t>600 X GOLF SHIRTS AND 600 X GOLF</t>
  </si>
  <si>
    <t>'001321</t>
  </si>
  <si>
    <t>Rivonia(National)</t>
  </si>
  <si>
    <t>Bela-Bela(Waterberg)</t>
  </si>
  <si>
    <t>'21168 ELEMENTS GOLF RESORT PTY LTD</t>
  </si>
  <si>
    <t>20/12/2012</t>
  </si>
  <si>
    <t xml:space="preserve">EM'S GOLF DAY  </t>
  </si>
  <si>
    <t>'001366</t>
  </si>
  <si>
    <t>21062 CONTINUING EDUCATION AT UNIVERSITY OF PRETORIA TRUST</t>
  </si>
  <si>
    <t>21062 CONTINUING EDUCATION AT UNIVERSITY PRETORIA  TRUST</t>
  </si>
  <si>
    <t>(Waterberg(Naboomspruit)</t>
  </si>
  <si>
    <t>Polokwane(Limpopo)</t>
  </si>
  <si>
    <t>Thabazimbi(Waterberg)</t>
  </si>
  <si>
    <t>Vaalwater(Waterberg)</t>
  </si>
  <si>
    <t>Wierda Park(National)</t>
  </si>
  <si>
    <t>ANNEXURE A 1 - empowerment points for 2012/2013 awards from R30,000 to R200,000 as at 31 December 2012</t>
  </si>
  <si>
    <t>Modimolle ( Waterbeg)</t>
  </si>
  <si>
    <t>Mahwelereng(Waterberg)</t>
  </si>
  <si>
    <t>GRAND TOTAL 2nd QUARTER</t>
  </si>
  <si>
    <t>STATIONERY</t>
  </si>
  <si>
    <t>SUPPLY AND DELIVERY OF TOYOTA HILUX</t>
  </si>
  <si>
    <t>TENTSTOILETSCHAIRSTABLES AND DECORATIONS-DISABILITY DAY CELEBRATION</t>
  </si>
  <si>
    <t xml:space="preserve">MODIMOLLE SECURITY CAMERAS  </t>
  </si>
  <si>
    <t>Extension</t>
  </si>
  <si>
    <t>CONSULTANT FEE-COMPLETION OF MODIMOLLE RING ROAD</t>
  </si>
  <si>
    <t>TENTCHAIRSTABLESTOILETS AND DECORATIONS-16 DAYS</t>
  </si>
  <si>
    <t>Marapong(Waterberg)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</si>
</sst>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(* #,##0_);_(* \(#,##0\);_(* &quot;-&quot;_);_(@_)"/>
    <numFmt numFmtId="165" formatCode="_(* #,##0.00_);_(* \(#,##0.00\);_(* &quot;-&quot;??_);_(@_)"/>
    <numFmt numFmtId="167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165" fontId="3" fillId="0" borderId="0" xfId="0" applyNumberFormat="1" applyFont="1" applyFill="1" applyAlignment="1">
      <alignment wrapText="1"/>
    </xf>
    <xf numFmtId="165" fontId="3" fillId="0" borderId="0" xfId="0" applyNumberFormat="1" applyFont="1" applyFill="1" applyBorder="1" applyAlignment="1">
      <alignment wrapText="1"/>
    </xf>
    <xf numFmtId="165" fontId="3" fillId="0" borderId="0" xfId="0" applyNumberFormat="1" applyFont="1" applyBorder="1" applyAlignment="1">
      <alignment wrapText="1"/>
    </xf>
    <xf numFmtId="165" fontId="3" fillId="0" borderId="0" xfId="0" applyNumberFormat="1" applyFont="1" applyAlignment="1">
      <alignment wrapText="1"/>
    </xf>
    <xf numFmtId="164" fontId="3" fillId="0" borderId="0" xfId="0" applyNumberFormat="1" applyFont="1" applyFill="1" applyAlignment="1">
      <alignment horizontal="left" wrapText="1"/>
    </xf>
    <xf numFmtId="165" fontId="3" fillId="0" borderId="0" xfId="0" applyNumberFormat="1" applyFont="1" applyFill="1" applyAlignment="1">
      <alignment horizontal="left" wrapText="1"/>
    </xf>
    <xf numFmtId="165" fontId="3" fillId="0" borderId="0" xfId="1" applyNumberFormat="1" applyFont="1" applyFill="1" applyBorder="1" applyAlignment="1">
      <alignment wrapText="1"/>
    </xf>
    <xf numFmtId="164" fontId="3" fillId="0" borderId="0" xfId="0" applyNumberFormat="1" applyFont="1" applyFill="1" applyBorder="1" applyAlignment="1">
      <alignment horizontal="left" wrapText="1"/>
    </xf>
    <xf numFmtId="165" fontId="3" fillId="0" borderId="0" xfId="0" applyNumberFormat="1" applyFont="1" applyFill="1" applyBorder="1" applyAlignment="1">
      <alignment horizontal="left" wrapText="1"/>
    </xf>
    <xf numFmtId="0" fontId="0" fillId="0" borderId="0" xfId="0" applyFont="1" applyFill="1"/>
    <xf numFmtId="164" fontId="5" fillId="0" borderId="2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horizontal="center" vertical="center" wrapText="1"/>
    </xf>
    <xf numFmtId="9" fontId="5" fillId="0" borderId="2" xfId="1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left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wrapText="1"/>
    </xf>
    <xf numFmtId="165" fontId="3" fillId="0" borderId="0" xfId="0" applyNumberFormat="1" applyFont="1" applyFill="1" applyAlignment="1">
      <alignment horizont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9" fontId="6" fillId="0" borderId="2" xfId="1" applyFont="1" applyFill="1" applyBorder="1" applyAlignment="1">
      <alignment horizontal="center" vertical="center" wrapText="1"/>
    </xf>
    <xf numFmtId="9" fontId="3" fillId="0" borderId="0" xfId="1" applyFont="1" applyFill="1" applyBorder="1" applyAlignment="1">
      <alignment horizontal="center" wrapText="1"/>
    </xf>
    <xf numFmtId="9" fontId="3" fillId="0" borderId="0" xfId="1" applyFont="1" applyFill="1" applyAlignment="1">
      <alignment horizontal="center" wrapText="1"/>
    </xf>
    <xf numFmtId="9" fontId="3" fillId="0" borderId="2" xfId="1" applyNumberFormat="1" applyFont="1" applyFill="1" applyBorder="1" applyAlignment="1">
      <alignment horizontal="center" vertical="center" wrapText="1"/>
    </xf>
    <xf numFmtId="9" fontId="3" fillId="0" borderId="0" xfId="1" applyNumberFormat="1" applyFont="1" applyFill="1" applyBorder="1" applyAlignment="1">
      <alignment horizontal="center" wrapText="1"/>
    </xf>
    <xf numFmtId="9" fontId="3" fillId="0" borderId="0" xfId="1" applyNumberFormat="1" applyFont="1" applyFill="1" applyAlignment="1">
      <alignment horizontal="center" wrapText="1"/>
    </xf>
    <xf numFmtId="165" fontId="3" fillId="0" borderId="2" xfId="0" quotePrefix="1" applyNumberFormat="1" applyFont="1" applyFill="1" applyBorder="1" applyAlignment="1">
      <alignment horizontal="left"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9" fontId="5" fillId="0" borderId="2" xfId="1" applyNumberFormat="1" applyFont="1" applyFill="1" applyBorder="1" applyAlignment="1">
      <alignment horizontal="center" vertical="center"/>
    </xf>
    <xf numFmtId="43" fontId="3" fillId="0" borderId="0" xfId="0" applyNumberFormat="1" applyFont="1" applyFill="1" applyBorder="1" applyAlignment="1">
      <alignment horizontal="left" wrapText="1"/>
    </xf>
    <xf numFmtId="43" fontId="3" fillId="0" borderId="0" xfId="0" applyNumberFormat="1" applyFont="1" applyFill="1" applyAlignment="1">
      <alignment horizontal="left" wrapText="1"/>
    </xf>
    <xf numFmtId="43" fontId="5" fillId="0" borderId="2" xfId="0" applyNumberFormat="1" applyFont="1" applyFill="1" applyBorder="1" applyAlignment="1">
      <alignment horizontal="left" vertical="center" wrapText="1"/>
    </xf>
    <xf numFmtId="9" fontId="3" fillId="0" borderId="2" xfId="1" applyNumberFormat="1" applyFont="1" applyFill="1" applyBorder="1" applyAlignment="1">
      <alignment horizontal="center" vertical="center"/>
    </xf>
    <xf numFmtId="9" fontId="7" fillId="0" borderId="2" xfId="1" applyFont="1" applyFill="1" applyBorder="1" applyAlignment="1">
      <alignment horizontal="center" vertical="center" wrapText="1"/>
    </xf>
    <xf numFmtId="43" fontId="5" fillId="0" borderId="2" xfId="1" applyNumberFormat="1" applyFont="1" applyFill="1" applyBorder="1" applyAlignment="1">
      <alignment horizontal="center" vertical="center" wrapText="1"/>
    </xf>
    <xf numFmtId="43" fontId="3" fillId="0" borderId="0" xfId="1" applyNumberFormat="1" applyFont="1" applyFill="1" applyBorder="1" applyAlignment="1">
      <alignment wrapText="1"/>
    </xf>
    <xf numFmtId="43" fontId="3" fillId="0" borderId="0" xfId="1" applyNumberFormat="1" applyFont="1" applyFill="1" applyAlignment="1">
      <alignment wrapText="1"/>
    </xf>
    <xf numFmtId="43" fontId="5" fillId="0" borderId="2" xfId="4" applyNumberFormat="1" applyFont="1" applyFill="1" applyBorder="1" applyAlignment="1">
      <alignment horizontal="center" vertical="center" wrapText="1"/>
    </xf>
    <xf numFmtId="43" fontId="3" fillId="0" borderId="0" xfId="4" applyNumberFormat="1" applyFont="1" applyFill="1" applyBorder="1" applyAlignment="1">
      <alignment wrapText="1"/>
    </xf>
    <xf numFmtId="43" fontId="3" fillId="0" borderId="0" xfId="4" applyNumberFormat="1" applyFont="1" applyFill="1" applyAlignment="1">
      <alignment wrapText="1"/>
    </xf>
    <xf numFmtId="43" fontId="0" fillId="0" borderId="0" xfId="0" applyNumberFormat="1" applyFont="1" applyFill="1"/>
    <xf numFmtId="43" fontId="5" fillId="0" borderId="2" xfId="0" applyNumberFormat="1" applyFont="1" applyFill="1" applyBorder="1" applyAlignment="1">
      <alignment horizontal="center" vertical="center" wrapText="1"/>
    </xf>
    <xf numFmtId="43" fontId="3" fillId="0" borderId="0" xfId="0" applyNumberFormat="1" applyFont="1" applyFill="1" applyBorder="1" applyAlignment="1">
      <alignment wrapText="1"/>
    </xf>
    <xf numFmtId="43" fontId="3" fillId="0" borderId="0" xfId="0" applyNumberFormat="1" applyFont="1" applyFill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167" fontId="3" fillId="0" borderId="2" xfId="1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left" vertical="center" wrapText="1"/>
    </xf>
    <xf numFmtId="165" fontId="5" fillId="0" borderId="3" xfId="0" applyNumberFormat="1" applyFont="1" applyFill="1" applyBorder="1" applyAlignment="1">
      <alignment horizontal="left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9" fontId="5" fillId="0" borderId="3" xfId="0" applyNumberFormat="1" applyFont="1" applyFill="1" applyBorder="1" applyAlignment="1">
      <alignment horizontal="center" vertical="center" wrapText="1"/>
    </xf>
    <xf numFmtId="9" fontId="5" fillId="0" borderId="3" xfId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vertical="center" wrapText="1"/>
    </xf>
    <xf numFmtId="165" fontId="5" fillId="0" borderId="0" xfId="0" applyNumberFormat="1" applyFont="1" applyAlignment="1">
      <alignment vertical="center" wrapText="1"/>
    </xf>
    <xf numFmtId="167" fontId="5" fillId="0" borderId="3" xfId="0" applyNumberFormat="1" applyFont="1" applyFill="1" applyBorder="1" applyAlignment="1">
      <alignment vertical="center" wrapText="1"/>
    </xf>
    <xf numFmtId="167" fontId="5" fillId="0" borderId="3" xfId="0" applyNumberFormat="1" applyFont="1" applyFill="1" applyBorder="1" applyAlignment="1">
      <alignment horizontal="left" vertical="center" wrapText="1"/>
    </xf>
    <xf numFmtId="167" fontId="3" fillId="0" borderId="2" xfId="4" applyNumberFormat="1" applyFont="1" applyFill="1" applyBorder="1" applyAlignment="1">
      <alignment horizontal="center" vertical="center" wrapText="1"/>
    </xf>
    <xf numFmtId="167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vertical="center" wrapText="1"/>
    </xf>
    <xf numFmtId="167" fontId="0" fillId="0" borderId="2" xfId="0" applyNumberFormat="1" applyFill="1" applyBorder="1" applyAlignment="1">
      <alignment horizontal="left" vertical="center"/>
    </xf>
    <xf numFmtId="0" fontId="0" fillId="0" borderId="2" xfId="0" quotePrefix="1" applyFill="1" applyBorder="1" applyAlignment="1">
      <alignment vertical="center" wrapText="1"/>
    </xf>
    <xf numFmtId="167" fontId="0" fillId="0" borderId="2" xfId="0" applyNumberFormat="1" applyFill="1" applyBorder="1" applyAlignment="1">
      <alignment vertical="center"/>
    </xf>
    <xf numFmtId="0" fontId="0" fillId="2" borderId="2" xfId="0" applyFill="1" applyBorder="1" applyAlignment="1">
      <alignment vertical="center" wrapText="1"/>
    </xf>
    <xf numFmtId="0" fontId="0" fillId="2" borderId="2" xfId="0" applyFill="1" applyBorder="1" applyAlignment="1">
      <alignment vertical="center"/>
    </xf>
    <xf numFmtId="14" fontId="0" fillId="0" borderId="2" xfId="0" applyNumberForma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167" fontId="0" fillId="0" borderId="2" xfId="0" applyNumberFormat="1" applyFill="1" applyBorder="1" applyAlignment="1">
      <alignment horizontal="center" vertical="center"/>
    </xf>
    <xf numFmtId="167" fontId="0" fillId="0" borderId="4" xfId="0" applyNumberFormat="1" applyFill="1" applyBorder="1" applyAlignment="1">
      <alignment vertical="center"/>
    </xf>
    <xf numFmtId="165" fontId="7" fillId="0" borderId="2" xfId="0" applyNumberFormat="1" applyFont="1" applyFill="1" applyBorder="1" applyAlignment="1">
      <alignment horizontal="center" vertical="center" wrapText="1"/>
    </xf>
    <xf numFmtId="9" fontId="5" fillId="0" borderId="3" xfId="1" applyFont="1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0" fillId="3" borderId="2" xfId="0" applyFill="1" applyBorder="1" applyAlignment="1">
      <alignment vertical="center"/>
    </xf>
  </cellXfs>
  <cellStyles count="5">
    <cellStyle name="Comma" xfId="4" builtinId="3"/>
    <cellStyle name="Comma 2" xfId="2"/>
    <cellStyle name="Normal" xfId="0" builtinId="0"/>
    <cellStyle name="Normal 2" xfId="3"/>
    <cellStyle name="Percent" xfId="1" builtinId="5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tabSelected="1" view="pageBreakPreview" topLeftCell="B1" zoomScaleSheetLayoutView="100" workbookViewId="0">
      <selection activeCell="M26" sqref="M26"/>
    </sheetView>
  </sheetViews>
  <sheetFormatPr defaultColWidth="9.109375" defaultRowHeight="35.1" customHeight="1" x14ac:dyDescent="0.3"/>
  <cols>
    <col min="1" max="1" width="3.88671875" style="5" bestFit="1" customWidth="1"/>
    <col min="2" max="2" width="9" style="6" customWidth="1"/>
    <col min="3" max="3" width="8.6640625" style="6" customWidth="1"/>
    <col min="4" max="4" width="27.21875" style="6" customWidth="1"/>
    <col min="5" max="5" width="11.109375" style="6" customWidth="1"/>
    <col min="6" max="6" width="24.44140625" style="6" customWidth="1"/>
    <col min="7" max="7" width="11" style="6" bestFit="1" customWidth="1"/>
    <col min="8" max="8" width="8.109375" style="18" customWidth="1"/>
    <col min="9" max="9" width="11" style="30" customWidth="1"/>
    <col min="10" max="10" width="13.109375" style="6" hidden="1" customWidth="1"/>
    <col min="11" max="11" width="3.44140625" style="6" hidden="1" customWidth="1"/>
    <col min="12" max="12" width="6.77734375" style="18" bestFit="1" customWidth="1"/>
    <col min="13" max="13" width="6.33203125" style="25" customWidth="1"/>
    <col min="14" max="14" width="8.44140625" style="36" bestFit="1" customWidth="1"/>
    <col min="15" max="15" width="7.33203125" style="25" bestFit="1" customWidth="1"/>
    <col min="16" max="16" width="8.44140625" style="36" bestFit="1" customWidth="1"/>
    <col min="17" max="17" width="7.33203125" style="25" customWidth="1"/>
    <col min="18" max="18" width="8.44140625" style="39" bestFit="1" customWidth="1"/>
    <col min="19" max="19" width="7.5546875" style="22" bestFit="1" customWidth="1"/>
    <col min="20" max="20" width="8.33203125" style="1" bestFit="1" customWidth="1"/>
    <col min="21" max="21" width="22.5546875" style="1" customWidth="1"/>
    <col min="22" max="22" width="10.33203125" style="43" bestFit="1" customWidth="1"/>
    <col min="23" max="23" width="8.88671875" style="43" bestFit="1" customWidth="1"/>
    <col min="24" max="24" width="8.5546875" style="43" bestFit="1" customWidth="1"/>
    <col min="25" max="16384" width="9.109375" style="1"/>
  </cols>
  <sheetData>
    <row r="1" spans="1:24" s="10" customFormat="1" ht="21" customHeight="1" x14ac:dyDescent="0.25">
      <c r="A1" s="44" t="s">
        <v>136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V1" s="40"/>
      <c r="W1" s="40"/>
      <c r="X1" s="40"/>
    </row>
    <row r="2" spans="1:24" s="12" customFormat="1" ht="39.6" customHeight="1" x14ac:dyDescent="0.3">
      <c r="A2" s="11" t="s">
        <v>28</v>
      </c>
      <c r="B2" s="12" t="s">
        <v>0</v>
      </c>
      <c r="C2" s="12" t="s">
        <v>1</v>
      </c>
      <c r="D2" s="12" t="s">
        <v>2</v>
      </c>
      <c r="E2" s="12" t="s">
        <v>3</v>
      </c>
      <c r="F2" s="12" t="s">
        <v>4</v>
      </c>
      <c r="G2" s="13" t="s">
        <v>5</v>
      </c>
      <c r="H2" s="12" t="s">
        <v>6</v>
      </c>
      <c r="I2" s="31" t="s">
        <v>37</v>
      </c>
      <c r="J2" s="12" t="s">
        <v>7</v>
      </c>
      <c r="L2" s="19" t="s">
        <v>30</v>
      </c>
      <c r="M2" s="14" t="s">
        <v>8</v>
      </c>
      <c r="N2" s="34" t="s">
        <v>9</v>
      </c>
      <c r="O2" s="14" t="s">
        <v>34</v>
      </c>
      <c r="P2" s="34" t="s">
        <v>10</v>
      </c>
      <c r="Q2" s="14" t="s">
        <v>35</v>
      </c>
      <c r="R2" s="37" t="s">
        <v>11</v>
      </c>
      <c r="S2" s="20" t="s">
        <v>31</v>
      </c>
      <c r="T2" s="27" t="s">
        <v>12</v>
      </c>
      <c r="U2" s="12" t="s">
        <v>36</v>
      </c>
      <c r="V2" s="41" t="s">
        <v>13</v>
      </c>
      <c r="W2" s="41" t="s">
        <v>14</v>
      </c>
      <c r="X2" s="41" t="s">
        <v>15</v>
      </c>
    </row>
    <row r="3" spans="1:24" s="12" customFormat="1" ht="43.5" customHeight="1" x14ac:dyDescent="0.3">
      <c r="A3" s="11">
        <v>1</v>
      </c>
      <c r="B3" s="26" t="s">
        <v>42</v>
      </c>
      <c r="C3" s="15" t="s">
        <v>32</v>
      </c>
      <c r="D3" s="58" t="s">
        <v>41</v>
      </c>
      <c r="E3" s="57" t="s">
        <v>40</v>
      </c>
      <c r="F3" s="58" t="s">
        <v>38</v>
      </c>
      <c r="G3" s="57" t="s">
        <v>40</v>
      </c>
      <c r="H3" s="57" t="s">
        <v>39</v>
      </c>
      <c r="I3" s="59">
        <v>30000</v>
      </c>
      <c r="L3" s="16" t="s">
        <v>20</v>
      </c>
      <c r="M3" s="14">
        <v>1</v>
      </c>
      <c r="N3" s="45">
        <f>I3*M3</f>
        <v>30000</v>
      </c>
      <c r="O3" s="14">
        <v>1</v>
      </c>
      <c r="P3" s="45">
        <f t="shared" ref="P3:P12" si="0">I3*O3</f>
        <v>30000</v>
      </c>
      <c r="Q3" s="14">
        <v>0</v>
      </c>
      <c r="R3" s="55">
        <f t="shared" ref="R3:R12" si="1">I3*Q3</f>
        <v>0</v>
      </c>
      <c r="S3" s="20">
        <v>0</v>
      </c>
      <c r="T3" s="27">
        <f t="shared" ref="T3:T12" si="2">I3*S3</f>
        <v>0</v>
      </c>
      <c r="U3" s="58" t="s">
        <v>147</v>
      </c>
      <c r="V3" s="56">
        <f>I3</f>
        <v>30000</v>
      </c>
      <c r="W3" s="56">
        <v>0</v>
      </c>
      <c r="X3" s="56">
        <v>0</v>
      </c>
    </row>
    <row r="4" spans="1:24" s="12" customFormat="1" ht="43.5" customHeight="1" x14ac:dyDescent="0.3">
      <c r="A4" s="11">
        <v>2</v>
      </c>
      <c r="B4" s="26" t="s">
        <v>42</v>
      </c>
      <c r="C4" s="15" t="s">
        <v>32</v>
      </c>
      <c r="D4" s="58" t="s">
        <v>45</v>
      </c>
      <c r="E4" s="57" t="s">
        <v>40</v>
      </c>
      <c r="F4" s="58" t="s">
        <v>43</v>
      </c>
      <c r="G4" s="57" t="s">
        <v>40</v>
      </c>
      <c r="H4" s="57" t="s">
        <v>44</v>
      </c>
      <c r="I4" s="59">
        <v>26315.79</v>
      </c>
      <c r="L4" s="16" t="s">
        <v>20</v>
      </c>
      <c r="M4" s="14">
        <v>1</v>
      </c>
      <c r="N4" s="45">
        <f>I4*M4</f>
        <v>26315.79</v>
      </c>
      <c r="O4" s="14">
        <v>0.49</v>
      </c>
      <c r="P4" s="45">
        <f t="shared" si="0"/>
        <v>12894.7371</v>
      </c>
      <c r="Q4" s="14">
        <v>0.51</v>
      </c>
      <c r="R4" s="55">
        <f t="shared" si="1"/>
        <v>13421.052900000001</v>
      </c>
      <c r="S4" s="20">
        <v>0</v>
      </c>
      <c r="T4" s="27">
        <f t="shared" si="2"/>
        <v>0</v>
      </c>
      <c r="U4" s="58" t="s">
        <v>138</v>
      </c>
      <c r="V4" s="56">
        <f>I4</f>
        <v>26315.79</v>
      </c>
      <c r="W4" s="56">
        <v>0</v>
      </c>
      <c r="X4" s="56">
        <v>0</v>
      </c>
    </row>
    <row r="5" spans="1:24" s="12" customFormat="1" ht="48.75" customHeight="1" x14ac:dyDescent="0.3">
      <c r="A5" s="11">
        <v>3</v>
      </c>
      <c r="B5" s="26" t="s">
        <v>48</v>
      </c>
      <c r="C5" s="15" t="s">
        <v>32</v>
      </c>
      <c r="D5" s="58" t="s">
        <v>47</v>
      </c>
      <c r="E5" s="57" t="s">
        <v>40</v>
      </c>
      <c r="F5" s="60" t="s">
        <v>129</v>
      </c>
      <c r="G5" s="57" t="s">
        <v>40</v>
      </c>
      <c r="H5" s="57" t="s">
        <v>46</v>
      </c>
      <c r="I5" s="59">
        <v>31500</v>
      </c>
      <c r="L5" s="16" t="s">
        <v>16</v>
      </c>
      <c r="M5" s="14">
        <v>0</v>
      </c>
      <c r="N5" s="45">
        <f>I5*M5</f>
        <v>0</v>
      </c>
      <c r="O5" s="14">
        <v>0</v>
      </c>
      <c r="P5" s="45">
        <f t="shared" si="0"/>
        <v>0</v>
      </c>
      <c r="Q5" s="28">
        <v>0</v>
      </c>
      <c r="R5" s="55">
        <f t="shared" si="1"/>
        <v>0</v>
      </c>
      <c r="S5" s="20">
        <v>0</v>
      </c>
      <c r="T5" s="27">
        <f t="shared" si="2"/>
        <v>0</v>
      </c>
      <c r="U5" s="57" t="s">
        <v>49</v>
      </c>
      <c r="V5" s="56">
        <v>0</v>
      </c>
      <c r="W5" s="56">
        <v>0</v>
      </c>
      <c r="X5" s="56">
        <f>I5</f>
        <v>31500</v>
      </c>
    </row>
    <row r="6" spans="1:24" s="12" customFormat="1" ht="48.75" customHeight="1" x14ac:dyDescent="0.3">
      <c r="A6" s="11">
        <v>4</v>
      </c>
      <c r="B6" s="26" t="s">
        <v>42</v>
      </c>
      <c r="C6" s="15" t="s">
        <v>32</v>
      </c>
      <c r="D6" s="58" t="s">
        <v>53</v>
      </c>
      <c r="E6" s="57" t="s">
        <v>51</v>
      </c>
      <c r="F6" s="58" t="s">
        <v>50</v>
      </c>
      <c r="G6" s="57" t="s">
        <v>51</v>
      </c>
      <c r="H6" s="57" t="s">
        <v>52</v>
      </c>
      <c r="I6" s="59">
        <v>32000</v>
      </c>
      <c r="L6" s="16" t="s">
        <v>20</v>
      </c>
      <c r="M6" s="14">
        <v>1</v>
      </c>
      <c r="N6" s="45">
        <f>I6*M6</f>
        <v>32000</v>
      </c>
      <c r="O6" s="14">
        <v>0</v>
      </c>
      <c r="P6" s="45">
        <f t="shared" si="0"/>
        <v>0</v>
      </c>
      <c r="Q6" s="28">
        <v>0</v>
      </c>
      <c r="R6" s="55">
        <f t="shared" si="1"/>
        <v>0</v>
      </c>
      <c r="S6" s="20">
        <v>0</v>
      </c>
      <c r="T6" s="27">
        <f t="shared" si="2"/>
        <v>0</v>
      </c>
      <c r="U6" s="57" t="s">
        <v>54</v>
      </c>
      <c r="V6" s="56">
        <f>I6</f>
        <v>32000</v>
      </c>
      <c r="W6" s="56">
        <v>0</v>
      </c>
      <c r="X6" s="56">
        <v>0</v>
      </c>
    </row>
    <row r="7" spans="1:24" s="12" customFormat="1" ht="48.75" customHeight="1" x14ac:dyDescent="0.3">
      <c r="A7" s="11">
        <v>5</v>
      </c>
      <c r="B7" s="26" t="s">
        <v>56</v>
      </c>
      <c r="C7" s="15" t="s">
        <v>32</v>
      </c>
      <c r="D7" s="58" t="s">
        <v>55</v>
      </c>
      <c r="E7" s="57" t="s">
        <v>57</v>
      </c>
      <c r="F7" s="60" t="s">
        <v>130</v>
      </c>
      <c r="G7" s="57" t="s">
        <v>57</v>
      </c>
      <c r="H7" s="57" t="s">
        <v>58</v>
      </c>
      <c r="I7" s="59">
        <v>39000</v>
      </c>
      <c r="L7" s="16" t="s">
        <v>20</v>
      </c>
      <c r="M7" s="14">
        <v>0</v>
      </c>
      <c r="N7" s="45">
        <f>I7*M7</f>
        <v>0</v>
      </c>
      <c r="O7" s="14">
        <v>0</v>
      </c>
      <c r="P7" s="45">
        <f t="shared" si="0"/>
        <v>0</v>
      </c>
      <c r="Q7" s="28">
        <v>0</v>
      </c>
      <c r="R7" s="55">
        <f t="shared" si="1"/>
        <v>0</v>
      </c>
      <c r="S7" s="20">
        <v>0</v>
      </c>
      <c r="T7" s="27">
        <f t="shared" si="2"/>
        <v>0</v>
      </c>
      <c r="U7" s="57" t="s">
        <v>49</v>
      </c>
      <c r="V7" s="56">
        <v>0</v>
      </c>
      <c r="W7" s="56">
        <v>0</v>
      </c>
      <c r="X7" s="56">
        <f>I7</f>
        <v>39000</v>
      </c>
    </row>
    <row r="8" spans="1:24" s="12" customFormat="1" ht="48.75" customHeight="1" x14ac:dyDescent="0.3">
      <c r="A8" s="11">
        <v>6</v>
      </c>
      <c r="B8" s="26" t="s">
        <v>42</v>
      </c>
      <c r="C8" s="15" t="s">
        <v>32</v>
      </c>
      <c r="D8" s="58" t="s">
        <v>62</v>
      </c>
      <c r="E8" s="57" t="s">
        <v>60</v>
      </c>
      <c r="F8" s="58" t="s">
        <v>59</v>
      </c>
      <c r="G8" s="57" t="s">
        <v>60</v>
      </c>
      <c r="H8" s="57" t="s">
        <v>61</v>
      </c>
      <c r="I8" s="59">
        <v>44500</v>
      </c>
      <c r="L8" s="16" t="s">
        <v>20</v>
      </c>
      <c r="M8" s="14">
        <v>1</v>
      </c>
      <c r="N8" s="45">
        <f t="shared" ref="N8:N13" si="3">I8*M8</f>
        <v>44500</v>
      </c>
      <c r="O8" s="14">
        <v>1</v>
      </c>
      <c r="P8" s="45">
        <f t="shared" si="0"/>
        <v>44500</v>
      </c>
      <c r="Q8" s="28">
        <v>1</v>
      </c>
      <c r="R8" s="55">
        <f t="shared" si="1"/>
        <v>44500</v>
      </c>
      <c r="S8" s="20">
        <v>0</v>
      </c>
      <c r="T8" s="27">
        <f t="shared" si="2"/>
        <v>0</v>
      </c>
      <c r="U8" s="57" t="s">
        <v>63</v>
      </c>
      <c r="V8" s="56">
        <f>I8</f>
        <v>44500</v>
      </c>
      <c r="W8" s="56">
        <v>0</v>
      </c>
      <c r="X8" s="56">
        <v>0</v>
      </c>
    </row>
    <row r="9" spans="1:24" s="12" customFormat="1" ht="48.75" customHeight="1" x14ac:dyDescent="0.3">
      <c r="A9" s="11">
        <v>7</v>
      </c>
      <c r="B9" s="58" t="s">
        <v>23</v>
      </c>
      <c r="C9" s="15" t="s">
        <v>29</v>
      </c>
      <c r="D9" s="58" t="s">
        <v>66</v>
      </c>
      <c r="E9" s="57" t="s">
        <v>65</v>
      </c>
      <c r="F9" s="58" t="s">
        <v>64</v>
      </c>
      <c r="G9" s="57" t="s">
        <v>65</v>
      </c>
      <c r="H9" s="57" t="s">
        <v>67</v>
      </c>
      <c r="I9" s="59">
        <v>61565</v>
      </c>
      <c r="L9" s="16" t="s">
        <v>24</v>
      </c>
      <c r="M9" s="14">
        <v>1</v>
      </c>
      <c r="N9" s="45">
        <f t="shared" si="3"/>
        <v>61565</v>
      </c>
      <c r="O9" s="14">
        <v>0</v>
      </c>
      <c r="P9" s="45">
        <f t="shared" si="0"/>
        <v>0</v>
      </c>
      <c r="Q9" s="28">
        <v>0</v>
      </c>
      <c r="R9" s="55">
        <f t="shared" si="1"/>
        <v>0</v>
      </c>
      <c r="S9" s="20">
        <v>0</v>
      </c>
      <c r="T9" s="27">
        <f t="shared" si="2"/>
        <v>0</v>
      </c>
      <c r="U9" s="57" t="s">
        <v>68</v>
      </c>
      <c r="V9" s="56">
        <v>0</v>
      </c>
      <c r="W9" s="56">
        <f>I9</f>
        <v>61565</v>
      </c>
      <c r="X9" s="56">
        <v>0</v>
      </c>
    </row>
    <row r="10" spans="1:24" s="12" customFormat="1" ht="48.75" customHeight="1" x14ac:dyDescent="0.3">
      <c r="A10" s="11">
        <v>8</v>
      </c>
      <c r="B10" s="58" t="s">
        <v>26</v>
      </c>
      <c r="C10" s="15" t="s">
        <v>18</v>
      </c>
      <c r="D10" s="58" t="s">
        <v>27</v>
      </c>
      <c r="E10" s="57" t="s">
        <v>69</v>
      </c>
      <c r="F10" s="58" t="s">
        <v>19</v>
      </c>
      <c r="G10" s="57" t="s">
        <v>69</v>
      </c>
      <c r="H10" s="57" t="s">
        <v>70</v>
      </c>
      <c r="I10" s="59">
        <v>56758.52</v>
      </c>
      <c r="L10" s="16" t="s">
        <v>33</v>
      </c>
      <c r="M10" s="14">
        <v>1</v>
      </c>
      <c r="N10" s="45">
        <f t="shared" si="3"/>
        <v>56758.52</v>
      </c>
      <c r="O10" s="14">
        <v>1</v>
      </c>
      <c r="P10" s="45">
        <f t="shared" si="0"/>
        <v>56758.52</v>
      </c>
      <c r="Q10" s="28">
        <v>0</v>
      </c>
      <c r="R10" s="55">
        <f t="shared" si="1"/>
        <v>0</v>
      </c>
      <c r="S10" s="20">
        <v>0</v>
      </c>
      <c r="T10" s="27">
        <f t="shared" si="2"/>
        <v>0</v>
      </c>
      <c r="U10" s="57" t="s">
        <v>71</v>
      </c>
      <c r="V10" s="56">
        <v>0</v>
      </c>
      <c r="W10" s="56">
        <f>I10</f>
        <v>56758.52</v>
      </c>
      <c r="X10" s="56">
        <v>0</v>
      </c>
    </row>
    <row r="11" spans="1:24" s="12" customFormat="1" ht="48.75" customHeight="1" x14ac:dyDescent="0.3">
      <c r="A11" s="11">
        <v>9</v>
      </c>
      <c r="B11" s="58" t="s">
        <v>17</v>
      </c>
      <c r="C11" s="15" t="s">
        <v>18</v>
      </c>
      <c r="D11" s="58" t="s">
        <v>72</v>
      </c>
      <c r="E11" s="57" t="s">
        <v>69</v>
      </c>
      <c r="F11" s="58" t="s">
        <v>19</v>
      </c>
      <c r="G11" s="57" t="s">
        <v>69</v>
      </c>
      <c r="H11" s="57" t="s">
        <v>73</v>
      </c>
      <c r="I11" s="59">
        <v>66889.899999999994</v>
      </c>
      <c r="L11" s="16" t="s">
        <v>20</v>
      </c>
      <c r="M11" s="14">
        <v>1</v>
      </c>
      <c r="N11" s="45">
        <f t="shared" si="3"/>
        <v>66889.899999999994</v>
      </c>
      <c r="O11" s="14">
        <v>1</v>
      </c>
      <c r="P11" s="45">
        <f t="shared" si="0"/>
        <v>66889.899999999994</v>
      </c>
      <c r="Q11" s="28">
        <v>0</v>
      </c>
      <c r="R11" s="55">
        <f t="shared" si="1"/>
        <v>0</v>
      </c>
      <c r="S11" s="20">
        <v>0</v>
      </c>
      <c r="T11" s="27">
        <f t="shared" si="2"/>
        <v>0</v>
      </c>
      <c r="U11" s="57" t="s">
        <v>71</v>
      </c>
      <c r="V11" s="56">
        <v>0</v>
      </c>
      <c r="W11" s="56">
        <f>I11</f>
        <v>66889.899999999994</v>
      </c>
      <c r="X11" s="56"/>
    </row>
    <row r="12" spans="1:24" s="12" customFormat="1" ht="48.75" customHeight="1" x14ac:dyDescent="0.3">
      <c r="A12" s="11">
        <v>10</v>
      </c>
      <c r="B12" s="70" t="s">
        <v>76</v>
      </c>
      <c r="C12" s="15" t="s">
        <v>29</v>
      </c>
      <c r="D12" s="70" t="s">
        <v>77</v>
      </c>
      <c r="E12" s="71" t="s">
        <v>40</v>
      </c>
      <c r="F12" s="58" t="s">
        <v>74</v>
      </c>
      <c r="G12" s="57" t="s">
        <v>40</v>
      </c>
      <c r="H12" s="57" t="s">
        <v>75</v>
      </c>
      <c r="I12" s="59">
        <v>74091.8</v>
      </c>
      <c r="L12" s="16" t="s">
        <v>16</v>
      </c>
      <c r="M12" s="14">
        <v>0</v>
      </c>
      <c r="N12" s="45">
        <f t="shared" si="3"/>
        <v>0</v>
      </c>
      <c r="O12" s="14">
        <v>0</v>
      </c>
      <c r="P12" s="45">
        <f t="shared" si="0"/>
        <v>0</v>
      </c>
      <c r="Q12" s="28">
        <v>0</v>
      </c>
      <c r="R12" s="55">
        <f t="shared" si="1"/>
        <v>0</v>
      </c>
      <c r="S12" s="20">
        <v>0</v>
      </c>
      <c r="T12" s="27">
        <f t="shared" si="2"/>
        <v>0</v>
      </c>
      <c r="U12" s="57" t="s">
        <v>78</v>
      </c>
      <c r="V12" s="56"/>
      <c r="W12" s="56"/>
      <c r="X12" s="56">
        <f>I12</f>
        <v>74091.8</v>
      </c>
    </row>
    <row r="13" spans="1:24" s="12" customFormat="1" ht="48.75" customHeight="1" x14ac:dyDescent="0.3">
      <c r="A13" s="11">
        <v>11</v>
      </c>
      <c r="B13" s="58" t="s">
        <v>80</v>
      </c>
      <c r="C13" s="15" t="s">
        <v>32</v>
      </c>
      <c r="D13" s="58" t="s">
        <v>140</v>
      </c>
      <c r="E13" s="57" t="s">
        <v>81</v>
      </c>
      <c r="F13" s="58" t="s">
        <v>79</v>
      </c>
      <c r="G13" s="57" t="s">
        <v>81</v>
      </c>
      <c r="H13" s="57" t="s">
        <v>82</v>
      </c>
      <c r="I13" s="61">
        <v>92530.11</v>
      </c>
      <c r="L13" s="16" t="s">
        <v>33</v>
      </c>
      <c r="M13" s="23">
        <v>1</v>
      </c>
      <c r="N13" s="45">
        <f t="shared" si="3"/>
        <v>92530.11</v>
      </c>
      <c r="O13" s="23">
        <v>0</v>
      </c>
      <c r="P13" s="45">
        <f t="shared" ref="P13:P18" si="4">I13*O13</f>
        <v>0</v>
      </c>
      <c r="Q13" s="32">
        <v>1</v>
      </c>
      <c r="R13" s="55">
        <f t="shared" ref="R13:R18" si="5">I13*Q13</f>
        <v>92530.11</v>
      </c>
      <c r="S13" s="33">
        <v>0</v>
      </c>
      <c r="T13" s="27">
        <f t="shared" ref="T13:T18" si="6">I13*S13</f>
        <v>0</v>
      </c>
      <c r="U13" s="57" t="s">
        <v>83</v>
      </c>
      <c r="V13" s="56">
        <f>I13</f>
        <v>92530.11</v>
      </c>
      <c r="W13" s="56">
        <v>0</v>
      </c>
      <c r="X13" s="56">
        <v>0</v>
      </c>
    </row>
    <row r="14" spans="1:24" s="12" customFormat="1" ht="48.75" customHeight="1" x14ac:dyDescent="0.3">
      <c r="A14" s="11">
        <v>12</v>
      </c>
      <c r="B14" s="62" t="s">
        <v>25</v>
      </c>
      <c r="C14" s="15" t="s">
        <v>29</v>
      </c>
      <c r="D14" s="62" t="s">
        <v>141</v>
      </c>
      <c r="E14" s="63" t="s">
        <v>81</v>
      </c>
      <c r="F14" s="58" t="s">
        <v>84</v>
      </c>
      <c r="G14" s="57" t="s">
        <v>81</v>
      </c>
      <c r="H14" s="57" t="s">
        <v>85</v>
      </c>
      <c r="I14" s="61">
        <v>118245.95</v>
      </c>
      <c r="L14" s="16" t="s">
        <v>16</v>
      </c>
      <c r="M14" s="14">
        <v>0</v>
      </c>
      <c r="N14" s="45">
        <v>0</v>
      </c>
      <c r="O14" s="14">
        <v>0</v>
      </c>
      <c r="P14" s="45">
        <f t="shared" si="4"/>
        <v>0</v>
      </c>
      <c r="Q14" s="28">
        <v>0</v>
      </c>
      <c r="R14" s="55">
        <f t="shared" si="5"/>
        <v>0</v>
      </c>
      <c r="S14" s="20">
        <v>0</v>
      </c>
      <c r="T14" s="27">
        <f t="shared" si="6"/>
        <v>0</v>
      </c>
      <c r="U14" s="57" t="s">
        <v>131</v>
      </c>
      <c r="V14" s="56">
        <f>I14</f>
        <v>118245.95</v>
      </c>
      <c r="W14" s="56">
        <v>0</v>
      </c>
      <c r="X14" s="56">
        <v>0</v>
      </c>
    </row>
    <row r="15" spans="1:24" s="12" customFormat="1" ht="48.75" customHeight="1" x14ac:dyDescent="0.3">
      <c r="A15" s="11">
        <v>18</v>
      </c>
      <c r="B15" s="58" t="s">
        <v>89</v>
      </c>
      <c r="C15" s="15" t="s">
        <v>32</v>
      </c>
      <c r="D15" s="58" t="s">
        <v>87</v>
      </c>
      <c r="E15" s="64">
        <v>41254</v>
      </c>
      <c r="F15" s="58" t="s">
        <v>86</v>
      </c>
      <c r="G15" s="64">
        <v>41254</v>
      </c>
      <c r="H15" s="57" t="s">
        <v>88</v>
      </c>
      <c r="I15" s="61">
        <v>53998</v>
      </c>
      <c r="L15" s="16"/>
      <c r="M15" s="14">
        <v>1</v>
      </c>
      <c r="N15" s="45">
        <f>I15*M15</f>
        <v>53998</v>
      </c>
      <c r="O15" s="14">
        <v>1</v>
      </c>
      <c r="P15" s="45">
        <f t="shared" si="4"/>
        <v>53998</v>
      </c>
      <c r="Q15" s="28">
        <v>0</v>
      </c>
      <c r="R15" s="55">
        <f t="shared" si="5"/>
        <v>0</v>
      </c>
      <c r="S15" s="20">
        <v>0</v>
      </c>
      <c r="T15" s="27">
        <f t="shared" si="6"/>
        <v>0</v>
      </c>
      <c r="U15" s="57" t="s">
        <v>138</v>
      </c>
      <c r="V15" s="56">
        <f>I15</f>
        <v>53998</v>
      </c>
      <c r="W15" s="56">
        <v>0</v>
      </c>
      <c r="X15" s="56">
        <v>0</v>
      </c>
    </row>
    <row r="16" spans="1:24" s="12" customFormat="1" ht="48.75" customHeight="1" x14ac:dyDescent="0.3">
      <c r="A16" s="11">
        <v>19</v>
      </c>
      <c r="B16" s="58" t="s">
        <v>25</v>
      </c>
      <c r="C16" s="15" t="s">
        <v>29</v>
      </c>
      <c r="D16" s="58" t="s">
        <v>91</v>
      </c>
      <c r="E16" s="65" t="s">
        <v>92</v>
      </c>
      <c r="F16" s="58" t="s">
        <v>90</v>
      </c>
      <c r="G16" s="65" t="s">
        <v>92</v>
      </c>
      <c r="H16" s="57" t="s">
        <v>93</v>
      </c>
      <c r="I16" s="66">
        <v>54000</v>
      </c>
      <c r="L16" s="16" t="s">
        <v>16</v>
      </c>
      <c r="M16" s="14">
        <v>1</v>
      </c>
      <c r="N16" s="45">
        <f>I16*M16</f>
        <v>54000</v>
      </c>
      <c r="O16" s="14">
        <v>0</v>
      </c>
      <c r="P16" s="45">
        <f t="shared" si="4"/>
        <v>0</v>
      </c>
      <c r="Q16" s="28">
        <v>1</v>
      </c>
      <c r="R16" s="55">
        <f t="shared" si="5"/>
        <v>54000</v>
      </c>
      <c r="S16" s="20">
        <v>0</v>
      </c>
      <c r="T16" s="27">
        <f t="shared" si="6"/>
        <v>0</v>
      </c>
      <c r="U16" s="57" t="s">
        <v>132</v>
      </c>
      <c r="V16" s="56">
        <v>0</v>
      </c>
      <c r="W16" s="56">
        <f>I16</f>
        <v>54000</v>
      </c>
      <c r="X16" s="56">
        <v>0</v>
      </c>
    </row>
    <row r="17" spans="1:24" s="12" customFormat="1" ht="48.75" customHeight="1" x14ac:dyDescent="0.3">
      <c r="A17" s="11">
        <v>20</v>
      </c>
      <c r="B17" s="58" t="s">
        <v>17</v>
      </c>
      <c r="C17" s="15" t="s">
        <v>29</v>
      </c>
      <c r="D17" s="58" t="s">
        <v>142</v>
      </c>
      <c r="E17" s="65" t="s">
        <v>95</v>
      </c>
      <c r="F17" s="58" t="s">
        <v>94</v>
      </c>
      <c r="G17" s="65" t="s">
        <v>95</v>
      </c>
      <c r="H17" s="57" t="s">
        <v>96</v>
      </c>
      <c r="I17" s="66">
        <v>75000</v>
      </c>
      <c r="L17" s="16" t="s">
        <v>20</v>
      </c>
      <c r="M17" s="14">
        <v>1</v>
      </c>
      <c r="N17" s="45">
        <f>I17*M17</f>
        <v>75000</v>
      </c>
      <c r="O17" s="14">
        <v>1</v>
      </c>
      <c r="P17" s="45">
        <f t="shared" si="4"/>
        <v>75000</v>
      </c>
      <c r="Q17" s="28">
        <v>0</v>
      </c>
      <c r="R17" s="55">
        <f t="shared" si="5"/>
        <v>0</v>
      </c>
      <c r="S17" s="20">
        <v>0</v>
      </c>
      <c r="T17" s="27">
        <f t="shared" si="6"/>
        <v>0</v>
      </c>
      <c r="U17" s="57" t="s">
        <v>133</v>
      </c>
      <c r="V17" s="56">
        <f>I17</f>
        <v>75000</v>
      </c>
      <c r="W17" s="56">
        <v>0</v>
      </c>
      <c r="X17" s="56">
        <v>0</v>
      </c>
    </row>
    <row r="18" spans="1:24" s="12" customFormat="1" ht="48.75" customHeight="1" x14ac:dyDescent="0.3">
      <c r="A18" s="11">
        <v>21</v>
      </c>
      <c r="B18" s="58" t="s">
        <v>21</v>
      </c>
      <c r="C18" s="68" t="s">
        <v>144</v>
      </c>
      <c r="D18" s="58" t="s">
        <v>143</v>
      </c>
      <c r="E18" s="65" t="s">
        <v>98</v>
      </c>
      <c r="F18" s="58" t="s">
        <v>97</v>
      </c>
      <c r="G18" s="65" t="s">
        <v>98</v>
      </c>
      <c r="H18" s="57" t="s">
        <v>99</v>
      </c>
      <c r="I18" s="61">
        <v>100000</v>
      </c>
      <c r="L18" s="16" t="s">
        <v>22</v>
      </c>
      <c r="M18" s="14">
        <v>0</v>
      </c>
      <c r="N18" s="45">
        <f>I18*M18</f>
        <v>0</v>
      </c>
      <c r="O18" s="14">
        <v>0</v>
      </c>
      <c r="P18" s="45">
        <f t="shared" si="4"/>
        <v>0</v>
      </c>
      <c r="Q18" s="28">
        <v>0</v>
      </c>
      <c r="R18" s="55">
        <f t="shared" si="5"/>
        <v>0</v>
      </c>
      <c r="S18" s="20">
        <v>0</v>
      </c>
      <c r="T18" s="27">
        <f t="shared" si="6"/>
        <v>0</v>
      </c>
      <c r="U18" s="57" t="s">
        <v>137</v>
      </c>
      <c r="V18" s="56">
        <f>I18</f>
        <v>100000</v>
      </c>
      <c r="W18" s="56">
        <v>0</v>
      </c>
      <c r="X18" s="56">
        <v>0</v>
      </c>
    </row>
    <row r="19" spans="1:24" s="12" customFormat="1" ht="48.75" customHeight="1" x14ac:dyDescent="0.3">
      <c r="A19" s="11">
        <v>22</v>
      </c>
      <c r="B19" s="58" t="s">
        <v>21</v>
      </c>
      <c r="C19" s="68" t="s">
        <v>144</v>
      </c>
      <c r="D19" s="58" t="s">
        <v>103</v>
      </c>
      <c r="E19" s="65" t="s">
        <v>101</v>
      </c>
      <c r="F19" s="58" t="s">
        <v>100</v>
      </c>
      <c r="G19" s="65" t="s">
        <v>101</v>
      </c>
      <c r="H19" s="57" t="s">
        <v>102</v>
      </c>
      <c r="I19" s="61">
        <v>87719.28</v>
      </c>
      <c r="L19" s="16" t="s">
        <v>22</v>
      </c>
      <c r="M19" s="14">
        <v>0</v>
      </c>
      <c r="N19" s="45">
        <f t="shared" ref="N19:N26" si="7">I19*M19</f>
        <v>0</v>
      </c>
      <c r="O19" s="14">
        <v>0</v>
      </c>
      <c r="P19" s="45">
        <f t="shared" ref="P19:P26" si="8">I19*O19</f>
        <v>0</v>
      </c>
      <c r="Q19" s="28">
        <v>0</v>
      </c>
      <c r="R19" s="55">
        <f t="shared" ref="R19:R26" si="9">I19*Q19</f>
        <v>0</v>
      </c>
      <c r="S19" s="20">
        <v>0</v>
      </c>
      <c r="T19" s="27">
        <f t="shared" ref="T19:T26" si="10">I19*S19</f>
        <v>0</v>
      </c>
      <c r="U19" s="57" t="s">
        <v>134</v>
      </c>
      <c r="V19" s="56">
        <f>I19</f>
        <v>87719.28</v>
      </c>
      <c r="W19" s="56">
        <v>0</v>
      </c>
      <c r="X19" s="56">
        <v>0</v>
      </c>
    </row>
    <row r="20" spans="1:24" s="12" customFormat="1" ht="48.75" customHeight="1" x14ac:dyDescent="0.3">
      <c r="A20" s="11">
        <v>23</v>
      </c>
      <c r="B20" s="58" t="s">
        <v>23</v>
      </c>
      <c r="C20" s="15" t="s">
        <v>18</v>
      </c>
      <c r="D20" s="58" t="s">
        <v>145</v>
      </c>
      <c r="E20" s="65" t="s">
        <v>105</v>
      </c>
      <c r="F20" s="58" t="s">
        <v>104</v>
      </c>
      <c r="G20" s="65" t="s">
        <v>105</v>
      </c>
      <c r="H20" s="57" t="s">
        <v>106</v>
      </c>
      <c r="I20" s="61">
        <v>157870.5</v>
      </c>
      <c r="L20" s="16" t="s">
        <v>24</v>
      </c>
      <c r="M20" s="14">
        <v>0.8</v>
      </c>
      <c r="N20" s="45">
        <f t="shared" si="7"/>
        <v>126296.40000000001</v>
      </c>
      <c r="O20" s="14">
        <v>0</v>
      </c>
      <c r="P20" s="45">
        <f t="shared" si="8"/>
        <v>0</v>
      </c>
      <c r="Q20" s="28">
        <v>0</v>
      </c>
      <c r="R20" s="55">
        <f t="shared" si="9"/>
        <v>0</v>
      </c>
      <c r="S20" s="20">
        <v>0</v>
      </c>
      <c r="T20" s="27">
        <f t="shared" si="10"/>
        <v>0</v>
      </c>
      <c r="U20" s="57" t="s">
        <v>132</v>
      </c>
      <c r="V20" s="56">
        <v>0</v>
      </c>
      <c r="W20" s="56">
        <f>I20</f>
        <v>157870.5</v>
      </c>
      <c r="X20" s="56">
        <v>0</v>
      </c>
    </row>
    <row r="21" spans="1:24" s="12" customFormat="1" ht="48.75" customHeight="1" x14ac:dyDescent="0.3">
      <c r="A21" s="11">
        <v>24</v>
      </c>
      <c r="B21" s="58" t="s">
        <v>17</v>
      </c>
      <c r="C21" s="15" t="s">
        <v>29</v>
      </c>
      <c r="D21" s="58" t="s">
        <v>110</v>
      </c>
      <c r="E21" s="65" t="s">
        <v>108</v>
      </c>
      <c r="F21" s="58" t="s">
        <v>107</v>
      </c>
      <c r="G21" s="65" t="s">
        <v>108</v>
      </c>
      <c r="H21" s="57" t="s">
        <v>109</v>
      </c>
      <c r="I21" s="61">
        <v>193700</v>
      </c>
      <c r="L21" s="16" t="s">
        <v>20</v>
      </c>
      <c r="M21" s="14">
        <v>0</v>
      </c>
      <c r="N21" s="45">
        <f t="shared" si="7"/>
        <v>0</v>
      </c>
      <c r="O21" s="14">
        <v>0.3</v>
      </c>
      <c r="P21" s="45">
        <f t="shared" si="8"/>
        <v>58110</v>
      </c>
      <c r="Q21" s="28">
        <v>0.1</v>
      </c>
      <c r="R21" s="55">
        <f t="shared" si="9"/>
        <v>19370</v>
      </c>
      <c r="S21" s="20">
        <v>0</v>
      </c>
      <c r="T21" s="27">
        <f t="shared" si="10"/>
        <v>0</v>
      </c>
      <c r="U21" s="57" t="s">
        <v>135</v>
      </c>
      <c r="V21" s="56">
        <v>0</v>
      </c>
      <c r="W21" s="56">
        <v>0</v>
      </c>
      <c r="X21" s="56">
        <f>I21</f>
        <v>193700</v>
      </c>
    </row>
    <row r="22" spans="1:24" s="12" customFormat="1" ht="48.75" customHeight="1" x14ac:dyDescent="0.3">
      <c r="A22" s="11">
        <v>26</v>
      </c>
      <c r="B22" s="58" t="s">
        <v>112</v>
      </c>
      <c r="C22" s="15" t="s">
        <v>18</v>
      </c>
      <c r="D22" s="58" t="s">
        <v>113</v>
      </c>
      <c r="E22" s="64">
        <v>41011</v>
      </c>
      <c r="F22" s="58" t="s">
        <v>111</v>
      </c>
      <c r="G22" s="64">
        <v>41011</v>
      </c>
      <c r="H22" s="57" t="s">
        <v>114</v>
      </c>
      <c r="I22" s="61">
        <v>30256.26</v>
      </c>
      <c r="L22" s="16" t="s">
        <v>16</v>
      </c>
      <c r="M22" s="14">
        <v>0.51</v>
      </c>
      <c r="N22" s="45">
        <f t="shared" si="7"/>
        <v>15430.6926</v>
      </c>
      <c r="O22" s="14">
        <v>1</v>
      </c>
      <c r="P22" s="45">
        <f t="shared" si="8"/>
        <v>30256.26</v>
      </c>
      <c r="Q22" s="28">
        <v>0</v>
      </c>
      <c r="R22" s="55">
        <f t="shared" si="9"/>
        <v>0</v>
      </c>
      <c r="S22" s="20">
        <v>0</v>
      </c>
      <c r="T22" s="27">
        <f t="shared" si="10"/>
        <v>0</v>
      </c>
      <c r="U22" s="57" t="s">
        <v>123</v>
      </c>
      <c r="V22" s="56">
        <v>0</v>
      </c>
      <c r="W22" s="56">
        <v>0</v>
      </c>
      <c r="X22" s="56">
        <f>I22</f>
        <v>30256.26</v>
      </c>
    </row>
    <row r="23" spans="1:24" s="12" customFormat="1" ht="48.75" customHeight="1" x14ac:dyDescent="0.3">
      <c r="A23" s="11">
        <v>27</v>
      </c>
      <c r="B23" s="58" t="s">
        <v>17</v>
      </c>
      <c r="C23" s="15" t="s">
        <v>18</v>
      </c>
      <c r="D23" s="58" t="s">
        <v>116</v>
      </c>
      <c r="E23" s="65" t="s">
        <v>115</v>
      </c>
      <c r="F23" s="58" t="s">
        <v>19</v>
      </c>
      <c r="G23" s="65" t="s">
        <v>115</v>
      </c>
      <c r="H23" s="57" t="s">
        <v>117</v>
      </c>
      <c r="I23" s="61">
        <v>34143.449999999997</v>
      </c>
      <c r="L23" s="16" t="s">
        <v>20</v>
      </c>
      <c r="M23" s="14">
        <v>1</v>
      </c>
      <c r="N23" s="45">
        <f t="shared" si="7"/>
        <v>34143.449999999997</v>
      </c>
      <c r="O23" s="14">
        <v>1</v>
      </c>
      <c r="P23" s="45">
        <f t="shared" si="8"/>
        <v>34143.449999999997</v>
      </c>
      <c r="Q23" s="28">
        <v>0</v>
      </c>
      <c r="R23" s="55">
        <f t="shared" si="9"/>
        <v>0</v>
      </c>
      <c r="S23" s="20">
        <v>0</v>
      </c>
      <c r="T23" s="27">
        <f t="shared" si="10"/>
        <v>0</v>
      </c>
      <c r="U23" s="57" t="s">
        <v>71</v>
      </c>
      <c r="V23" s="56">
        <v>0</v>
      </c>
      <c r="W23" s="56">
        <f>I23</f>
        <v>34143.449999999997</v>
      </c>
      <c r="X23" s="56">
        <v>0</v>
      </c>
    </row>
    <row r="24" spans="1:24" s="12" customFormat="1" ht="48.75" customHeight="1" x14ac:dyDescent="0.3">
      <c r="A24" s="11">
        <v>28</v>
      </c>
      <c r="B24" s="58" t="s">
        <v>17</v>
      </c>
      <c r="C24" s="15" t="s">
        <v>29</v>
      </c>
      <c r="D24" s="58" t="s">
        <v>146</v>
      </c>
      <c r="E24" s="64">
        <v>41011</v>
      </c>
      <c r="F24" s="58" t="s">
        <v>119</v>
      </c>
      <c r="G24" s="64">
        <v>41011</v>
      </c>
      <c r="H24" s="57" t="s">
        <v>118</v>
      </c>
      <c r="I24" s="61">
        <v>55950</v>
      </c>
      <c r="L24" s="16" t="s">
        <v>20</v>
      </c>
      <c r="M24" s="14">
        <v>1</v>
      </c>
      <c r="N24" s="45">
        <f t="shared" si="7"/>
        <v>55950</v>
      </c>
      <c r="O24" s="14">
        <v>0</v>
      </c>
      <c r="P24" s="45">
        <f t="shared" si="8"/>
        <v>0</v>
      </c>
      <c r="Q24" s="28">
        <v>0</v>
      </c>
      <c r="R24" s="55">
        <f t="shared" si="9"/>
        <v>0</v>
      </c>
      <c r="S24" s="20">
        <v>0</v>
      </c>
      <c r="T24" s="27">
        <f t="shared" si="10"/>
        <v>0</v>
      </c>
      <c r="U24" s="57" t="s">
        <v>124</v>
      </c>
      <c r="V24" s="56">
        <f>I24</f>
        <v>55950</v>
      </c>
      <c r="W24" s="56">
        <v>0</v>
      </c>
      <c r="X24" s="56">
        <v>0</v>
      </c>
    </row>
    <row r="25" spans="1:24" s="12" customFormat="1" ht="48.75" customHeight="1" x14ac:dyDescent="0.3">
      <c r="A25" s="11">
        <v>29</v>
      </c>
      <c r="B25" s="58" t="s">
        <v>17</v>
      </c>
      <c r="C25" s="15" t="s">
        <v>29</v>
      </c>
      <c r="D25" s="58" t="s">
        <v>121</v>
      </c>
      <c r="E25" s="64">
        <v>41011</v>
      </c>
      <c r="F25" s="58" t="s">
        <v>120</v>
      </c>
      <c r="G25" s="64">
        <v>41011</v>
      </c>
      <c r="H25" s="57" t="s">
        <v>122</v>
      </c>
      <c r="I25" s="61">
        <v>97800</v>
      </c>
      <c r="L25" s="16" t="s">
        <v>20</v>
      </c>
      <c r="M25" s="14">
        <v>1</v>
      </c>
      <c r="N25" s="45">
        <f t="shared" si="7"/>
        <v>97800</v>
      </c>
      <c r="O25" s="14">
        <v>0</v>
      </c>
      <c r="P25" s="45">
        <f t="shared" si="8"/>
        <v>0</v>
      </c>
      <c r="Q25" s="28">
        <v>1</v>
      </c>
      <c r="R25" s="55">
        <f t="shared" si="9"/>
        <v>97800</v>
      </c>
      <c r="S25" s="20">
        <v>0</v>
      </c>
      <c r="T25" s="27">
        <f t="shared" si="10"/>
        <v>0</v>
      </c>
      <c r="U25" s="57" t="s">
        <v>63</v>
      </c>
      <c r="V25" s="56">
        <f>I25</f>
        <v>97800</v>
      </c>
      <c r="W25" s="56">
        <v>0</v>
      </c>
      <c r="X25" s="56">
        <v>0</v>
      </c>
    </row>
    <row r="26" spans="1:24" s="12" customFormat="1" ht="48.75" customHeight="1" thickBot="1" x14ac:dyDescent="0.35">
      <c r="A26" s="11">
        <v>30</v>
      </c>
      <c r="B26" s="58" t="s">
        <v>17</v>
      </c>
      <c r="C26" s="15" t="s">
        <v>29</v>
      </c>
      <c r="D26" s="58" t="s">
        <v>125</v>
      </c>
      <c r="E26" s="65" t="s">
        <v>126</v>
      </c>
      <c r="F26" s="58" t="s">
        <v>127</v>
      </c>
      <c r="G26" s="65" t="s">
        <v>126</v>
      </c>
      <c r="H26" s="57" t="s">
        <v>128</v>
      </c>
      <c r="I26" s="67">
        <v>200000</v>
      </c>
      <c r="L26" s="16" t="s">
        <v>20</v>
      </c>
      <c r="M26" s="14">
        <v>0</v>
      </c>
      <c r="N26" s="45">
        <f t="shared" si="7"/>
        <v>0</v>
      </c>
      <c r="O26" s="14">
        <v>0</v>
      </c>
      <c r="P26" s="45">
        <f t="shared" si="8"/>
        <v>0</v>
      </c>
      <c r="Q26" s="28">
        <v>0</v>
      </c>
      <c r="R26" s="55">
        <f t="shared" si="9"/>
        <v>0</v>
      </c>
      <c r="S26" s="20">
        <v>0</v>
      </c>
      <c r="T26" s="27">
        <f t="shared" si="10"/>
        <v>0</v>
      </c>
      <c r="U26" s="57" t="s">
        <v>124</v>
      </c>
      <c r="V26" s="56">
        <f>I26</f>
        <v>200000</v>
      </c>
      <c r="W26" s="56">
        <v>0</v>
      </c>
      <c r="X26" s="56">
        <v>0</v>
      </c>
    </row>
    <row r="27" spans="1:24" s="52" customFormat="1" ht="29.4" customHeight="1" thickBot="1" x14ac:dyDescent="0.35">
      <c r="A27" s="46" t="s">
        <v>139</v>
      </c>
      <c r="B27" s="46"/>
      <c r="C27" s="46"/>
      <c r="D27" s="46"/>
      <c r="E27" s="46"/>
      <c r="F27" s="46"/>
      <c r="G27" s="46"/>
      <c r="H27" s="46"/>
      <c r="I27" s="54">
        <f>SUM(I3:I26)</f>
        <v>1813834.56</v>
      </c>
      <c r="J27" s="47">
        <f>SUM(J15:J26)</f>
        <v>0</v>
      </c>
      <c r="K27" s="47">
        <f>SUM(K15:K26)</f>
        <v>0</v>
      </c>
      <c r="L27" s="48"/>
      <c r="M27" s="49">
        <f>N27/I27</f>
        <v>0.50896475508769656</v>
      </c>
      <c r="N27" s="53">
        <f>SUM(N3:N26)</f>
        <v>923177.86259999988</v>
      </c>
      <c r="O27" s="49">
        <f>P27/I27</f>
        <v>0.25501271025511829</v>
      </c>
      <c r="P27" s="53">
        <f>SUM(P3:P26)</f>
        <v>462550.86709999997</v>
      </c>
      <c r="Q27" s="49">
        <f>R27/I27</f>
        <v>0.17731559977553851</v>
      </c>
      <c r="R27" s="53">
        <f>SUM(R3:R26)</f>
        <v>321621.1629</v>
      </c>
      <c r="S27" s="50">
        <f>T27/I27</f>
        <v>0</v>
      </c>
      <c r="T27" s="53">
        <f>SUM(T3:T26)</f>
        <v>0</v>
      </c>
      <c r="U27" s="51">
        <f>SUM(U15:U26)</f>
        <v>0</v>
      </c>
      <c r="V27" s="53">
        <f>SUM(V3:V26)</f>
        <v>1014059.1300000001</v>
      </c>
      <c r="W27" s="53">
        <f>SUM(W3:W26)</f>
        <v>431227.37</v>
      </c>
      <c r="X27" s="53">
        <f>SUM(X3:X26)</f>
        <v>368548.06</v>
      </c>
    </row>
    <row r="28" spans="1:24" s="4" customFormat="1" ht="21.6" customHeight="1" thickBot="1" x14ac:dyDescent="0.35">
      <c r="A28" s="8"/>
      <c r="B28" s="9"/>
      <c r="C28" s="9"/>
      <c r="D28" s="9"/>
      <c r="E28" s="9"/>
      <c r="F28" s="9"/>
      <c r="G28" s="9"/>
      <c r="H28" s="17"/>
      <c r="I28" s="29"/>
      <c r="J28" s="9"/>
      <c r="K28" s="9"/>
      <c r="L28" s="17"/>
      <c r="M28" s="24"/>
      <c r="N28" s="35"/>
      <c r="O28" s="24"/>
      <c r="P28" s="35"/>
      <c r="Q28" s="24"/>
      <c r="R28" s="38"/>
      <c r="S28" s="21"/>
      <c r="T28" s="7"/>
      <c r="U28" s="2"/>
      <c r="V28" s="69">
        <f>V27/I27</f>
        <v>0.55906925160804088</v>
      </c>
      <c r="W28" s="69">
        <f>W27/I27</f>
        <v>0.23774349629769981</v>
      </c>
      <c r="X28" s="69">
        <f>X27/I27</f>
        <v>0.20318725209425936</v>
      </c>
    </row>
    <row r="29" spans="1:24" s="3" customFormat="1" ht="35.1" customHeight="1" x14ac:dyDescent="0.3">
      <c r="A29" s="8"/>
      <c r="B29" s="9"/>
      <c r="C29" s="9"/>
      <c r="D29" s="9"/>
      <c r="E29" s="9"/>
      <c r="F29" s="9"/>
      <c r="G29" s="9"/>
      <c r="H29" s="17"/>
      <c r="I29" s="29"/>
      <c r="J29" s="9"/>
      <c r="K29" s="9"/>
      <c r="L29" s="17"/>
      <c r="M29" s="24"/>
      <c r="N29" s="35"/>
      <c r="O29" s="24"/>
      <c r="P29" s="35"/>
      <c r="Q29" s="24"/>
      <c r="R29" s="38"/>
      <c r="S29" s="21"/>
      <c r="T29" s="7"/>
      <c r="U29" s="2"/>
      <c r="V29" s="42"/>
      <c r="W29" s="42"/>
      <c r="X29" s="42"/>
    </row>
    <row r="30" spans="1:24" s="2" customFormat="1" ht="35.1" customHeight="1" x14ac:dyDescent="0.3">
      <c r="A30" s="8"/>
      <c r="B30" s="9"/>
      <c r="C30" s="9"/>
      <c r="D30" s="9"/>
      <c r="E30" s="9"/>
      <c r="F30" s="9"/>
      <c r="G30" s="9"/>
      <c r="H30" s="17"/>
      <c r="I30" s="29"/>
      <c r="J30" s="9"/>
      <c r="K30" s="9"/>
      <c r="L30" s="17"/>
      <c r="M30" s="24"/>
      <c r="N30" s="35"/>
      <c r="O30" s="24"/>
      <c r="P30" s="35"/>
      <c r="Q30" s="24"/>
      <c r="R30" s="38"/>
      <c r="S30" s="21"/>
      <c r="V30" s="42"/>
      <c r="W30" s="42"/>
      <c r="X30" s="42"/>
    </row>
  </sheetData>
  <mergeCells count="2">
    <mergeCell ref="A1:T1"/>
    <mergeCell ref="A27:H27"/>
  </mergeCells>
  <pageMargins left="0.35433070866141736" right="0.35433070866141736" top="0.59055118110236227" bottom="0.35433070866141736" header="0.31496062992125984" footer="0.31496062992125984"/>
  <pageSetup paperSize="9" scale="58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Annexure A1</vt:lpstr>
      <vt:lpstr>'Annexure A1'!Print_Area</vt:lpstr>
      <vt:lpstr>'Annexure A1'!Print_Titles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kmakgobela</dc:creator>
  <cp:lastModifiedBy>Nadine Laubscher</cp:lastModifiedBy>
  <cp:lastPrinted>2013-01-28T20:44:29Z</cp:lastPrinted>
  <dcterms:created xsi:type="dcterms:W3CDTF">2012-11-05T12:30:38Z</dcterms:created>
  <dcterms:modified xsi:type="dcterms:W3CDTF">2013-01-28T20:44:50Z</dcterms:modified>
</cp:coreProperties>
</file>